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rgen por tratami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 &quot;EUR&quot;"/>
    <numFmt numFmtId="165" formatCode="0.0%"/>
  </numFmts>
  <fonts count="8">
    <font>
      <name val="Calibri"/>
      <family val="2"/>
      <color theme="1"/>
      <sz val="11"/>
      <scheme val="minor"/>
    </font>
    <font>
      <name val="Calibri"/>
      <b val="1"/>
      <color rgb="0016233D"/>
      <sz val="16"/>
    </font>
    <font>
      <name val="Calibri"/>
      <i val="1"/>
      <color rgb="006B7280"/>
      <sz val="9"/>
    </font>
    <font>
      <name val="Calibri"/>
      <b val="1"/>
      <color rgb="00FFFFFF"/>
      <sz val="10"/>
    </font>
    <font>
      <name val="Calibri"/>
      <sz val="11"/>
    </font>
    <font>
      <name val="Calibri"/>
      <b val="1"/>
      <color rgb="0016233D"/>
      <sz val="11"/>
    </font>
    <font>
      <name val="Calibri"/>
      <b val="1"/>
      <color rgb="0016233D"/>
      <sz val="12"/>
    </font>
    <font>
      <name val="Calibri"/>
      <color rgb="00374151"/>
      <sz val="10"/>
    </font>
  </fonts>
  <fills count="5">
    <fill>
      <patternFill/>
    </fill>
    <fill>
      <patternFill patternType="gray125"/>
    </fill>
    <fill>
      <patternFill patternType="solid">
        <fgColor rgb="0016233D"/>
      </patternFill>
    </fill>
    <fill>
      <patternFill patternType="solid">
        <fgColor rgb="00F6F1E8"/>
      </patternFill>
    </fill>
    <fill>
      <patternFill patternType="solid">
        <fgColor rgb="00E8A830"/>
      </patternFill>
    </fill>
  </fills>
  <borders count="2">
    <border>
      <left/>
      <right/>
      <top/>
      <bottom/>
      <diagonal/>
    </border>
    <border>
      <bottom style="thin">
        <color rgb="00D5D7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4" fillId="0" borderId="1" pivotButton="0" quotePrefix="0" xfId="0"/>
    <xf numFmtId="164" fontId="4" fillId="0" borderId="1" pivotButton="0" quotePrefix="0" xfId="0"/>
    <xf numFmtId="9" fontId="4" fillId="0" borderId="1" pivotButton="0" quotePrefix="0" xfId="0"/>
    <xf numFmtId="164" fontId="4" fillId="3" borderId="1" pivotButton="0" quotePrefix="0" xfId="0"/>
    <xf numFmtId="165" fontId="4" fillId="3" borderId="1" pivotButton="0" quotePrefix="0" xfId="0"/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164" fontId="0" fillId="4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0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3" customWidth="1" min="3" max="3"/>
    <col width="18" customWidth="1" min="4" max="4"/>
    <col width="16" customWidth="1" min="5" max="5"/>
    <col width="20" customWidth="1" min="6" max="6"/>
    <col width="16" customWidth="1" min="7" max="7"/>
    <col width="16" customWidth="1" min="8" max="8"/>
    <col width="14" customWidth="1" min="9" max="9"/>
    <col width="16" customWidth="1" min="10" max="10"/>
    <col width="11" customWidth="1" min="11" max="11"/>
    <col width="16" customWidth="1" min="12" max="12"/>
  </cols>
  <sheetData>
    <row r="1">
      <c r="A1" s="1" t="inlineStr">
        <is>
          <t>Margen por tratamiento</t>
        </is>
      </c>
    </row>
    <row r="2">
      <c r="A2" s="2" t="inlineStr">
        <is>
          <t>Rellena solo las columnas azules. Las de fondo crema se calculan solas.</t>
        </is>
      </c>
    </row>
    <row r="3">
      <c r="A3" s="2" t="inlineStr">
        <is>
          <t>El coste de la hora de sillón sale abajo del todo: son tus costes fijos del mes divididos entre las horas de sillón disponibles.</t>
        </is>
      </c>
    </row>
    <row r="5" ht="34" customHeight="1">
      <c r="A5" s="3" t="inlineStr">
        <is>
          <t>Tratamiento</t>
        </is>
      </c>
      <c r="B5" s="3" t="inlineStr">
        <is>
          <t>Precio que cobras</t>
        </is>
      </c>
      <c r="C5" s="3" t="inlineStr">
        <is>
          <t>Laboratorio</t>
        </is>
      </c>
      <c r="D5" s="3" t="inlineStr">
        <is>
          <t>Material e implante</t>
        </is>
      </c>
      <c r="E5" s="3" t="inlineStr">
        <is>
          <t>Minutos de sillón</t>
        </is>
      </c>
      <c r="F5" s="3" t="inlineStr">
        <is>
          <t>% que se lleva el doctor</t>
        </is>
      </c>
      <c r="G5" s="3" t="inlineStr">
        <is>
          <t>Coste del doctor</t>
        </is>
      </c>
      <c r="H5" s="3" t="inlineStr">
        <is>
          <t>Coste del sillón</t>
        </is>
      </c>
      <c r="I5" s="3" t="inlineStr">
        <is>
          <t>Coste total</t>
        </is>
      </c>
      <c r="J5" s="3" t="inlineStr">
        <is>
          <t>Margen en euros</t>
        </is>
      </c>
      <c r="K5" s="3" t="inlineStr">
        <is>
          <t>Margen %</t>
        </is>
      </c>
      <c r="L5" s="3" t="inlineStr">
        <is>
          <t>Margen por hora</t>
        </is>
      </c>
    </row>
    <row r="6">
      <c r="A6" s="4" t="inlineStr">
        <is>
          <t>Implante unitario con corona</t>
        </is>
      </c>
      <c r="B6" s="5" t="n">
        <v>1200</v>
      </c>
      <c r="C6" s="5" t="n">
        <v>180</v>
      </c>
      <c r="D6" s="5" t="n">
        <v>320</v>
      </c>
      <c r="E6" s="4" t="n">
        <v>90</v>
      </c>
      <c r="F6" s="6" t="n">
        <v>0.25</v>
      </c>
      <c r="G6" s="7">
        <f>B6*F6</f>
        <v/>
      </c>
      <c r="H6" s="7">
        <f>(E6/60)*$C$31</f>
        <v/>
      </c>
      <c r="I6" s="7">
        <f>C6+D6+G6+H6</f>
        <v/>
      </c>
      <c r="J6" s="7">
        <f>B6-I6</f>
        <v/>
      </c>
      <c r="K6" s="8">
        <f>IF(B6=0,"",J6/B6)</f>
        <v/>
      </c>
      <c r="L6" s="7">
        <f>IF(E6=0,"",J6/(E6/60))</f>
        <v/>
      </c>
    </row>
    <row r="7">
      <c r="A7" s="4" t="inlineStr">
        <is>
          <t>Endodoncia de molar</t>
        </is>
      </c>
      <c r="B7" s="5" t="n">
        <v>280</v>
      </c>
      <c r="C7" s="5" t="n">
        <v>0</v>
      </c>
      <c r="D7" s="5" t="n">
        <v>45</v>
      </c>
      <c r="E7" s="4" t="n">
        <v>75</v>
      </c>
      <c r="F7" s="6" t="n">
        <v>0.3</v>
      </c>
      <c r="G7" s="7">
        <f>B7*F7</f>
        <v/>
      </c>
      <c r="H7" s="7">
        <f>(E7/60)*$C$31</f>
        <v/>
      </c>
      <c r="I7" s="7">
        <f>C7+D7+G7+H7</f>
        <v/>
      </c>
      <c r="J7" s="7">
        <f>B7-I7</f>
        <v/>
      </c>
      <c r="K7" s="8">
        <f>IF(B7=0,"",J7/B7)</f>
        <v/>
      </c>
      <c r="L7" s="7">
        <f>IF(E7=0,"",J7/(E7/60))</f>
        <v/>
      </c>
    </row>
    <row r="8">
      <c r="A8" s="4" t="inlineStr">
        <is>
          <t>Ortodoncia invisible (caso completo)</t>
        </is>
      </c>
      <c r="B8" s="5" t="n">
        <v>3800</v>
      </c>
      <c r="C8" s="5" t="n">
        <v>1450</v>
      </c>
      <c r="D8" s="5" t="n">
        <v>120</v>
      </c>
      <c r="E8" s="4" t="n">
        <v>240</v>
      </c>
      <c r="F8" s="6" t="n">
        <v>0.2</v>
      </c>
      <c r="G8" s="7">
        <f>B8*F8</f>
        <v/>
      </c>
      <c r="H8" s="7">
        <f>(E8/60)*$C$31</f>
        <v/>
      </c>
      <c r="I8" s="7">
        <f>C8+D8+G8+H8</f>
        <v/>
      </c>
      <c r="J8" s="7">
        <f>B8-I8</f>
        <v/>
      </c>
      <c r="K8" s="8">
        <f>IF(B8=0,"",J8/B8)</f>
        <v/>
      </c>
      <c r="L8" s="7">
        <f>IF(E8=0,"",J8/(E8/60))</f>
        <v/>
      </c>
    </row>
    <row r="9">
      <c r="A9" s="4" t="inlineStr">
        <is>
          <t>Higiene / limpieza</t>
        </is>
      </c>
      <c r="B9" s="5" t="n">
        <v>60</v>
      </c>
      <c r="C9" s="5" t="n">
        <v>0</v>
      </c>
      <c r="D9" s="5" t="n">
        <v>8</v>
      </c>
      <c r="E9" s="4" t="n">
        <v>40</v>
      </c>
      <c r="F9" s="6" t="n">
        <v>0.15</v>
      </c>
      <c r="G9" s="7">
        <f>B9*F9</f>
        <v/>
      </c>
      <c r="H9" s="7">
        <f>(E9/60)*$C$31</f>
        <v/>
      </c>
      <c r="I9" s="7">
        <f>C9+D9+G9+H9</f>
        <v/>
      </c>
      <c r="J9" s="7">
        <f>B9-I9</f>
        <v/>
      </c>
      <c r="K9" s="8">
        <f>IF(B9=0,"",J9/B9)</f>
        <v/>
      </c>
      <c r="L9" s="7">
        <f>IF(E9=0,"",J9/(E9/60))</f>
        <v/>
      </c>
    </row>
    <row r="10">
      <c r="A10" s="4" t="inlineStr">
        <is>
          <t>Corona de circonio</t>
        </is>
      </c>
      <c r="B10" s="5" t="n">
        <v>550</v>
      </c>
      <c r="C10" s="5" t="n">
        <v>190</v>
      </c>
      <c r="D10" s="5" t="n">
        <v>35</v>
      </c>
      <c r="E10" s="4" t="n">
        <v>70</v>
      </c>
      <c r="F10" s="6" t="n">
        <v>0.25</v>
      </c>
      <c r="G10" s="7">
        <f>B10*F10</f>
        <v/>
      </c>
      <c r="H10" s="7">
        <f>(E10/60)*$C$31</f>
        <v/>
      </c>
      <c r="I10" s="7">
        <f>C10+D10+G10+H10</f>
        <v/>
      </c>
      <c r="J10" s="7">
        <f>B10-I10</f>
        <v/>
      </c>
      <c r="K10" s="8">
        <f>IF(B10=0,"",J10/B10)</f>
        <v/>
      </c>
      <c r="L10" s="7">
        <f>IF(E10=0,"",J10/(E10/60))</f>
        <v/>
      </c>
    </row>
    <row r="11">
      <c r="A11" s="4" t="inlineStr">
        <is>
          <t>Primera visita con radiografía</t>
        </is>
      </c>
      <c r="B11" s="5" t="n">
        <v>0</v>
      </c>
      <c r="C11" s="5" t="n">
        <v>0</v>
      </c>
      <c r="D11" s="5" t="n">
        <v>6</v>
      </c>
      <c r="E11" s="4" t="n">
        <v>30</v>
      </c>
      <c r="F11" s="6" t="n">
        <v>0</v>
      </c>
      <c r="G11" s="7">
        <f>B11*F11</f>
        <v/>
      </c>
      <c r="H11" s="7">
        <f>(E11/60)*$C$31</f>
        <v/>
      </c>
      <c r="I11" s="7">
        <f>C11+D11+G11+H11</f>
        <v/>
      </c>
      <c r="J11" s="7">
        <f>B11-I11</f>
        <v/>
      </c>
      <c r="K11" s="8">
        <f>IF(B11=0,"",J11/B11)</f>
        <v/>
      </c>
      <c r="L11" s="7">
        <f>IF(E11=0,"",J11/(E11/60))</f>
        <v/>
      </c>
    </row>
    <row r="12">
      <c r="A12" s="4" t="n"/>
      <c r="B12" s="5" t="n"/>
      <c r="C12" s="5" t="n"/>
      <c r="D12" s="5" t="n"/>
      <c r="E12" s="4" t="n"/>
      <c r="F12" s="6" t="n"/>
      <c r="G12" s="7">
        <f>B12*F12</f>
        <v/>
      </c>
      <c r="H12" s="7">
        <f>(E12/60)*$C$31</f>
        <v/>
      </c>
      <c r="I12" s="7">
        <f>C12+D12+G12+H12</f>
        <v/>
      </c>
      <c r="J12" s="7">
        <f>B12-I12</f>
        <v/>
      </c>
      <c r="K12" s="8">
        <f>IF(B12=0,"",J12/B12)</f>
        <v/>
      </c>
      <c r="L12" s="7">
        <f>IF(E12=0,"",J12/(E12/60))</f>
        <v/>
      </c>
    </row>
    <row r="13">
      <c r="A13" s="4" t="n"/>
      <c r="B13" s="5" t="n"/>
      <c r="C13" s="5" t="n"/>
      <c r="D13" s="5" t="n"/>
      <c r="E13" s="4" t="n"/>
      <c r="F13" s="6" t="n"/>
      <c r="G13" s="7">
        <f>B13*F13</f>
        <v/>
      </c>
      <c r="H13" s="7">
        <f>(E13/60)*$C$31</f>
        <v/>
      </c>
      <c r="I13" s="7">
        <f>C13+D13+G13+H13</f>
        <v/>
      </c>
      <c r="J13" s="7">
        <f>B13-I13</f>
        <v/>
      </c>
      <c r="K13" s="8">
        <f>IF(B13=0,"",J13/B13)</f>
        <v/>
      </c>
      <c r="L13" s="7">
        <f>IF(E13=0,"",J13/(E13/60))</f>
        <v/>
      </c>
    </row>
    <row r="14">
      <c r="A14" s="4" t="n"/>
      <c r="B14" s="5" t="n"/>
      <c r="C14" s="5" t="n"/>
      <c r="D14" s="5" t="n"/>
      <c r="E14" s="4" t="n"/>
      <c r="F14" s="6" t="n"/>
      <c r="G14" s="7">
        <f>B14*F14</f>
        <v/>
      </c>
      <c r="H14" s="7">
        <f>(E14/60)*$C$31</f>
        <v/>
      </c>
      <c r="I14" s="7">
        <f>C14+D14+G14+H14</f>
        <v/>
      </c>
      <c r="J14" s="7">
        <f>B14-I14</f>
        <v/>
      </c>
      <c r="K14" s="8">
        <f>IF(B14=0,"",J14/B14)</f>
        <v/>
      </c>
      <c r="L14" s="7">
        <f>IF(E14=0,"",J14/(E14/60))</f>
        <v/>
      </c>
    </row>
    <row r="15">
      <c r="A15" s="4" t="n"/>
      <c r="B15" s="5" t="n"/>
      <c r="C15" s="5" t="n"/>
      <c r="D15" s="5" t="n"/>
      <c r="E15" s="4" t="n"/>
      <c r="F15" s="6" t="n"/>
      <c r="G15" s="7">
        <f>B15*F15</f>
        <v/>
      </c>
      <c r="H15" s="7">
        <f>(E15/60)*$C$31</f>
        <v/>
      </c>
      <c r="I15" s="7">
        <f>C15+D15+G15+H15</f>
        <v/>
      </c>
      <c r="J15" s="7">
        <f>B15-I15</f>
        <v/>
      </c>
      <c r="K15" s="8">
        <f>IF(B15=0,"",J15/B15)</f>
        <v/>
      </c>
      <c r="L15" s="7">
        <f>IF(E15=0,"",J15/(E15/60))</f>
        <v/>
      </c>
    </row>
    <row r="16">
      <c r="A16" s="4" t="n"/>
      <c r="B16" s="5" t="n"/>
      <c r="C16" s="5" t="n"/>
      <c r="D16" s="5" t="n"/>
      <c r="E16" s="4" t="n"/>
      <c r="F16" s="6" t="n"/>
      <c r="G16" s="7">
        <f>B16*F16</f>
        <v/>
      </c>
      <c r="H16" s="7">
        <f>(E16/60)*$C$31</f>
        <v/>
      </c>
      <c r="I16" s="7">
        <f>C16+D16+G16+H16</f>
        <v/>
      </c>
      <c r="J16" s="7">
        <f>B16-I16</f>
        <v/>
      </c>
      <c r="K16" s="8">
        <f>IF(B16=0,"",J16/B16)</f>
        <v/>
      </c>
      <c r="L16" s="7">
        <f>IF(E16=0,"",J16/(E16/60))</f>
        <v/>
      </c>
    </row>
    <row r="17">
      <c r="A17" s="4" t="n"/>
      <c r="B17" s="5" t="n"/>
      <c r="C17" s="5" t="n"/>
      <c r="D17" s="5" t="n"/>
      <c r="E17" s="4" t="n"/>
      <c r="F17" s="6" t="n"/>
      <c r="G17" s="7">
        <f>B17*F17</f>
        <v/>
      </c>
      <c r="H17" s="7">
        <f>(E17/60)*$C$31</f>
        <v/>
      </c>
      <c r="I17" s="7">
        <f>C17+D17+G17+H17</f>
        <v/>
      </c>
      <c r="J17" s="7">
        <f>B17-I17</f>
        <v/>
      </c>
      <c r="K17" s="8">
        <f>IF(B17=0,"",J17/B17)</f>
        <v/>
      </c>
      <c r="L17" s="7">
        <f>IF(E17=0,"",J17/(E17/60))</f>
        <v/>
      </c>
    </row>
    <row r="18">
      <c r="A18" s="4" t="n"/>
      <c r="B18" s="5" t="n"/>
      <c r="C18" s="5" t="n"/>
      <c r="D18" s="5" t="n"/>
      <c r="E18" s="4" t="n"/>
      <c r="F18" s="6" t="n"/>
      <c r="G18" s="7">
        <f>B18*F18</f>
        <v/>
      </c>
      <c r="H18" s="7">
        <f>(E18/60)*$C$31</f>
        <v/>
      </c>
      <c r="I18" s="7">
        <f>C18+D18+G18+H18</f>
        <v/>
      </c>
      <c r="J18" s="7">
        <f>B18-I18</f>
        <v/>
      </c>
      <c r="K18" s="8">
        <f>IF(B18=0,"",J18/B18)</f>
        <v/>
      </c>
      <c r="L18" s="7">
        <f>IF(E18=0,"",J18/(E18/60))</f>
        <v/>
      </c>
    </row>
    <row r="19">
      <c r="A19" s="4" t="n"/>
      <c r="B19" s="5" t="n"/>
      <c r="C19" s="5" t="n"/>
      <c r="D19" s="5" t="n"/>
      <c r="E19" s="4" t="n"/>
      <c r="F19" s="6" t="n"/>
      <c r="G19" s="7">
        <f>B19*F19</f>
        <v/>
      </c>
      <c r="H19" s="7">
        <f>(E19/60)*$C$31</f>
        <v/>
      </c>
      <c r="I19" s="7">
        <f>C19+D19+G19+H19</f>
        <v/>
      </c>
      <c r="J19" s="7">
        <f>B19-I19</f>
        <v/>
      </c>
      <c r="K19" s="8">
        <f>IF(B19=0,"",J19/B19)</f>
        <v/>
      </c>
      <c r="L19" s="7">
        <f>IF(E19=0,"",J19/(E19/60))</f>
        <v/>
      </c>
    </row>
    <row r="20">
      <c r="A20" s="4" t="n"/>
      <c r="B20" s="5" t="n"/>
      <c r="C20" s="5" t="n"/>
      <c r="D20" s="5" t="n"/>
      <c r="E20" s="4" t="n"/>
      <c r="F20" s="6" t="n"/>
      <c r="G20" s="7">
        <f>B20*F20</f>
        <v/>
      </c>
      <c r="H20" s="7">
        <f>(E20/60)*$C$31</f>
        <v/>
      </c>
      <c r="I20" s="7">
        <f>C20+D20+G20+H20</f>
        <v/>
      </c>
      <c r="J20" s="7">
        <f>B20-I20</f>
        <v/>
      </c>
      <c r="K20" s="8">
        <f>IF(B20=0,"",J20/B20)</f>
        <v/>
      </c>
      <c r="L20" s="7">
        <f>IF(E20=0,"",J20/(E20/60))</f>
        <v/>
      </c>
    </row>
    <row r="21">
      <c r="A21" s="4" t="n"/>
      <c r="B21" s="5" t="n"/>
      <c r="C21" s="5" t="n"/>
      <c r="D21" s="5" t="n"/>
      <c r="E21" s="4" t="n"/>
      <c r="F21" s="6" t="n"/>
      <c r="G21" s="7">
        <f>B21*F21</f>
        <v/>
      </c>
      <c r="H21" s="7">
        <f>(E21/60)*$C$31</f>
        <v/>
      </c>
      <c r="I21" s="7">
        <f>C21+D21+G21+H21</f>
        <v/>
      </c>
      <c r="J21" s="7">
        <f>B21-I21</f>
        <v/>
      </c>
      <c r="K21" s="8">
        <f>IF(B21=0,"",J21/B21)</f>
        <v/>
      </c>
      <c r="L21" s="7">
        <f>IF(E21=0,"",J21/(E21/60))</f>
        <v/>
      </c>
    </row>
    <row r="22">
      <c r="A22" s="4" t="n"/>
      <c r="B22" s="5" t="n"/>
      <c r="C22" s="5" t="n"/>
      <c r="D22" s="5" t="n"/>
      <c r="E22" s="4" t="n"/>
      <c r="F22" s="6" t="n"/>
      <c r="G22" s="7">
        <f>B22*F22</f>
        <v/>
      </c>
      <c r="H22" s="7">
        <f>(E22/60)*$C$31</f>
        <v/>
      </c>
      <c r="I22" s="7">
        <f>C22+D22+G22+H22</f>
        <v/>
      </c>
      <c r="J22" s="7">
        <f>B22-I22</f>
        <v/>
      </c>
      <c r="K22" s="8">
        <f>IF(B22=0,"",J22/B22)</f>
        <v/>
      </c>
      <c r="L22" s="7">
        <f>IF(E22=0,"",J22/(E22/60))</f>
        <v/>
      </c>
    </row>
    <row r="23">
      <c r="A23" s="4" t="n"/>
      <c r="B23" s="5" t="n"/>
      <c r="C23" s="5" t="n"/>
      <c r="D23" s="5" t="n"/>
      <c r="E23" s="4" t="n"/>
      <c r="F23" s="6" t="n"/>
      <c r="G23" s="7">
        <f>B23*F23</f>
        <v/>
      </c>
      <c r="H23" s="7">
        <f>(E23/60)*$C$31</f>
        <v/>
      </c>
      <c r="I23" s="7">
        <f>C23+D23+G23+H23</f>
        <v/>
      </c>
      <c r="J23" s="7">
        <f>B23-I23</f>
        <v/>
      </c>
      <c r="K23" s="8">
        <f>IF(B23=0,"",J23/B23)</f>
        <v/>
      </c>
      <c r="L23" s="7">
        <f>IF(E23=0,"",J23/(E23/60))</f>
        <v/>
      </c>
    </row>
    <row r="24">
      <c r="A24" s="4" t="n"/>
      <c r="B24" s="5" t="n"/>
      <c r="C24" s="5" t="n"/>
      <c r="D24" s="5" t="n"/>
      <c r="E24" s="4" t="n"/>
      <c r="F24" s="6" t="n"/>
      <c r="G24" s="7">
        <f>B24*F24</f>
        <v/>
      </c>
      <c r="H24" s="7">
        <f>(E24/60)*$C$31</f>
        <v/>
      </c>
      <c r="I24" s="7">
        <f>C24+D24+G24+H24</f>
        <v/>
      </c>
      <c r="J24" s="7">
        <f>B24-I24</f>
        <v/>
      </c>
      <c r="K24" s="8">
        <f>IF(B24=0,"",J24/B24)</f>
        <v/>
      </c>
      <c r="L24" s="7">
        <f>IF(E24=0,"",J24/(E24/60))</f>
        <v/>
      </c>
    </row>
    <row r="25">
      <c r="A25" s="4" t="n"/>
      <c r="B25" s="5" t="n"/>
      <c r="C25" s="5" t="n"/>
      <c r="D25" s="5" t="n"/>
      <c r="E25" s="4" t="n"/>
      <c r="F25" s="6" t="n"/>
      <c r="G25" s="7">
        <f>B25*F25</f>
        <v/>
      </c>
      <c r="H25" s="7">
        <f>(E25/60)*$C$31</f>
        <v/>
      </c>
      <c r="I25" s="7">
        <f>C25+D25+G25+H25</f>
        <v/>
      </c>
      <c r="J25" s="7">
        <f>B25-I25</f>
        <v/>
      </c>
      <c r="K25" s="8">
        <f>IF(B25=0,"",J25/B25)</f>
        <v/>
      </c>
      <c r="L25" s="7">
        <f>IF(E25=0,"",J25/(E25/60))</f>
        <v/>
      </c>
    </row>
    <row r="28">
      <c r="A28" s="1" t="inlineStr">
        <is>
          <t>El coste de tu hora de sillón</t>
        </is>
      </c>
    </row>
    <row r="29">
      <c r="A29" s="9" t="inlineStr">
        <is>
          <t>Costes fijos del mes (alquiler, nóminas, suministros, software, seguros, préstamos)</t>
        </is>
      </c>
      <c r="C29" s="10" t="n">
        <v>18000</v>
      </c>
    </row>
    <row r="30">
      <c r="A30" s="9" t="inlineStr">
        <is>
          <t>Horas de sillón disponibles al mes (gabinetes × horas al día × días laborables)</t>
        </is>
      </c>
      <c r="C30" t="n">
        <v>340</v>
      </c>
    </row>
    <row r="31">
      <c r="A31" s="11" t="inlineStr">
        <is>
          <t>Coste de cada hora de sillón</t>
        </is>
      </c>
      <c r="C31" s="12">
        <f>IF(C30=0,0,C29/C30)</f>
        <v/>
      </c>
    </row>
    <row r="33">
      <c r="A33" s="13" t="inlineStr">
        <is>
          <t>Cómo se lee esto</t>
        </is>
      </c>
    </row>
    <row r="34">
      <c r="A34" s="14" t="inlineStr">
        <is>
          <t>1. Un tratamiento con margen negativo lo estás haciendo a pérdida. No es una opinión: está en la columna J.</t>
        </is>
      </c>
    </row>
    <row r="35">
      <c r="A35" s="14" t="inlineStr">
        <is>
          <t>2. Mira la última columna, el margen por hora. Es la que manda: un tratamiento de 3.800 € que ocupa cuatro horas puede dejar menos por hora que una corona de 550 €.</t>
        </is>
      </c>
    </row>
    <row r="36">
      <c r="A36" s="14" t="inlineStr">
        <is>
          <t>3. Ordena por margen por hora y mira qué hay arriba y qué hay abajo. Casi siempre hay una sorpresa.</t>
        </is>
      </c>
    </row>
    <row r="37">
      <c r="A37" s="14" t="inlineStr">
        <is>
          <t>4. Los tratamientos a pérdida no se quitan del catálogo sin más: se reprecifican, se renegocia el laboratorio o se cambia el tiempo de sillón que ocupan.</t>
        </is>
      </c>
    </row>
    <row r="38">
      <c r="A38" s="14" t="inlineStr">
        <is>
          <t>5. La primera visita normalmente sale negativa y está bien: es captación. Lo que no puede salir negativo es lo que haces todos los días.</t>
        </is>
      </c>
    </row>
    <row r="40">
      <c r="A40" s="2" t="inlineStr">
        <is>
          <t>Rootcost Dental · rootcostdental.com · Diagnóstico gratuito de 30 minutos en rootcostdental.com/diagnostico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2026-09-12T23:41:45Z</dcterms:created>
  <dcterms:modified xmlns:dcterms="http://purl.org/dc/terms/" xmlns:xsi="http://www.w3.org/2001/XMLSchema-instance" xsi:type="dcterms:W3CDTF">2026-09-12T23:41:45Z</dcterms:modified>
</cp:coreProperties>
</file>